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<sst xmlns="http://schemas.openxmlformats.org/spreadsheetml/2006/main" count="24" uniqueCount="24">
  <si>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Gross Commision Income</t>
  </si>
  <si>
    <t>Split</t>
  </si>
  <si>
    <t>Cap</t>
  </si>
  <si>
    <t>Annual Desk Fee</t>
  </si>
  <si>
    <t>Annual E&amp;O</t>
  </si>
  <si>
    <t>Annual Royalty</t>
  </si>
  <si>
    <t>Other (describe)</t>
  </si>
  <si>
    <t>Net to Agent</t>
  </si>
  <si>
    <t>Company</t>
  </si>
  <si>
    <t>Company Commission</t>
  </si>
  <si>
    <t>Royalty %</t>
  </si>
  <si>
    <t>Royalty Cap</t>
  </si>
  <si>
    <t>REALTY</t>
  </si>
  <si>
    <t xml:space="preserve">Pacific Shield </t>
  </si>
  <si>
    <t>Amount</t>
  </si>
  <si>
    <t>Annual Marketing Fee</t>
  </si>
  <si>
    <t>TC Fee</t>
  </si>
  <si>
    <t>Annual Legal Fee</t>
  </si>
  <si>
    <t>Average Transaction</t>
  </si>
  <si>
    <t>Transactions</t>
  </si>
  <si>
    <t>Average Commission (%)</t>
  </si>
  <si>
    <t>CO A</t>
  </si>
  <si>
    <t>CO B</t>
  </si>
  <si>
    <t>CO 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</si>
</sst>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b/>
      <sz val="14"/>
      <name val="Bradley Hand ITC"/>
      <family val="4"/>
    </font>
    <font>
      <sz val="12"/>
      <name val="Poor Richard"/>
      <family val="1"/>
    </font>
    <font>
      <sz val="8"/>
      <name val="Arial"/>
      <family val="0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9" fontId="0" fillId="0" borderId="1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 horizontal="center"/>
    </xf>
    <xf numFmtId="6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142875</xdr:rowOff>
    </xdr:from>
    <xdr:to>
      <xdr:col>1</xdr:col>
      <xdr:colOff>1019175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4800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5.8515625" style="0" customWidth="1"/>
    <col min="3" max="3" width="20.421875" style="1" customWidth="1"/>
    <col min="4" max="4" width="3.57421875" style="0" customWidth="1"/>
    <col min="5" max="5" width="20.421875" style="1" customWidth="1"/>
    <col min="6" max="6" width="3.57421875" style="0" customWidth="1"/>
    <col min="7" max="7" width="20.421875" style="1" customWidth="1"/>
    <col min="8" max="8" width="3.57421875" style="0" customWidth="1"/>
    <col min="9" max="9" width="20.421875" style="1" customWidth="1"/>
    <col min="10" max="10" width="4.140625" style="0" customWidth="1"/>
  </cols>
  <sheetData>
    <row r="1" spans="1:25" ht="12.75">
      <c r="A1" s="19"/>
      <c r="B1" s="19"/>
      <c r="C1" s="20"/>
      <c r="D1" s="19"/>
      <c r="E1" s="20"/>
      <c r="F1" s="19"/>
      <c r="G1" s="20"/>
      <c r="H1" s="19"/>
      <c r="I1" s="20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3.5" thickBot="1">
      <c r="A2" s="19"/>
      <c r="B2" s="6"/>
      <c r="C2" s="10" t="s">
        <v>18</v>
      </c>
      <c r="D2" s="6"/>
      <c r="E2" s="10" t="s">
        <v>20</v>
      </c>
      <c r="F2" s="6"/>
      <c r="G2" s="10"/>
      <c r="H2" s="6"/>
      <c r="I2" s="10"/>
      <c r="J2" s="6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3.5" thickBot="1">
      <c r="A3" s="19"/>
      <c r="B3" s="6"/>
      <c r="C3" s="2">
        <v>250000</v>
      </c>
      <c r="D3" s="6"/>
      <c r="E3" s="5">
        <v>0.025</v>
      </c>
      <c r="F3" s="6"/>
      <c r="G3" s="10"/>
      <c r="H3" s="6"/>
      <c r="I3" s="10"/>
      <c r="J3" s="6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2.75">
      <c r="A4" s="19"/>
      <c r="B4" s="6"/>
      <c r="C4" s="10"/>
      <c r="D4" s="6"/>
      <c r="E4" s="11">
        <f>C3*E3</f>
        <v>6250</v>
      </c>
      <c r="F4" s="6"/>
      <c r="G4" s="10"/>
      <c r="H4" s="6"/>
      <c r="I4" s="10"/>
      <c r="J4" s="6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21.75" thickBot="1">
      <c r="A5" s="19"/>
      <c r="B5" s="6"/>
      <c r="C5" s="16" t="s">
        <v>13</v>
      </c>
      <c r="D5" s="6"/>
      <c r="E5" s="10"/>
      <c r="F5" s="6"/>
      <c r="G5" s="10"/>
      <c r="H5" s="6"/>
      <c r="I5" s="10"/>
      <c r="J5" s="6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6.5" thickBot="1">
      <c r="A6" s="19"/>
      <c r="B6" s="7" t="s">
        <v>8</v>
      </c>
      <c r="C6" s="17" t="s">
        <v>12</v>
      </c>
      <c r="D6" s="6"/>
      <c r="E6" s="2" t="s">
        <v>21</v>
      </c>
      <c r="F6" s="6"/>
      <c r="G6" s="2" t="s">
        <v>22</v>
      </c>
      <c r="H6" s="6"/>
      <c r="I6" s="2" t="s">
        <v>23</v>
      </c>
      <c r="J6" s="6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3.5" thickBot="1">
      <c r="A7" s="19"/>
      <c r="B7" s="7" t="s">
        <v>0</v>
      </c>
      <c r="C7" s="2">
        <v>70000</v>
      </c>
      <c r="D7" s="11"/>
      <c r="E7" s="4">
        <f>IF(C7="","",C7)</f>
        <v>70000</v>
      </c>
      <c r="F7" s="11"/>
      <c r="G7" s="4">
        <f>IF(E7="","",E7)</f>
        <v>70000</v>
      </c>
      <c r="H7" s="11"/>
      <c r="I7" s="4">
        <f>IF(G7="","",G7)</f>
        <v>70000</v>
      </c>
      <c r="J7" s="6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3.5" thickBot="1">
      <c r="A8" s="19"/>
      <c r="B8" s="7" t="s">
        <v>19</v>
      </c>
      <c r="C8" s="18">
        <f>INT(C7/E4)</f>
        <v>11</v>
      </c>
      <c r="D8" s="12"/>
      <c r="E8" s="18">
        <f>C8</f>
        <v>11</v>
      </c>
      <c r="F8" s="12"/>
      <c r="G8" s="18">
        <f>E8</f>
        <v>11</v>
      </c>
      <c r="H8" s="12"/>
      <c r="I8" s="18">
        <f>G8</f>
        <v>11</v>
      </c>
      <c r="J8" s="6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3.5" thickBot="1">
      <c r="A9" s="19"/>
      <c r="B9" s="7" t="s">
        <v>1</v>
      </c>
      <c r="C9" s="3">
        <v>0.2</v>
      </c>
      <c r="D9" s="6"/>
      <c r="E9" s="3">
        <v>0.2</v>
      </c>
      <c r="F9" s="6"/>
      <c r="G9" s="3">
        <v>0.2</v>
      </c>
      <c r="H9" s="6"/>
      <c r="I9" s="3">
        <v>0.2</v>
      </c>
      <c r="J9" s="6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3.5" thickBot="1">
      <c r="A10" s="19"/>
      <c r="B10" s="7" t="s">
        <v>2</v>
      </c>
      <c r="C10" s="2">
        <v>22000</v>
      </c>
      <c r="D10" s="6"/>
      <c r="E10" s="2">
        <v>22000</v>
      </c>
      <c r="F10" s="6"/>
      <c r="G10" s="2"/>
      <c r="H10" s="6"/>
      <c r="I10" s="2"/>
      <c r="J10" s="6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3.5" thickBot="1">
      <c r="A11" s="19"/>
      <c r="B11" s="8" t="s">
        <v>9</v>
      </c>
      <c r="C11" s="11">
        <f>IF(C7="","",IF(C10="",C7*C9,IF(C9*C7&gt;C10,C10,C9*C7)))</f>
        <v>14000</v>
      </c>
      <c r="D11" s="6"/>
      <c r="E11" s="11">
        <f>IF(E7="","",IF(E10="",E7*E9,IF(E9*E7&gt;E10,E10,E9*E7)))</f>
        <v>14000</v>
      </c>
      <c r="F11" s="6"/>
      <c r="G11" s="11">
        <f>IF(G7="","",IF(G10="",G7*G9,IF(G9*G7&gt;G10,G10,G9*G7)))</f>
        <v>14000</v>
      </c>
      <c r="H11" s="6"/>
      <c r="I11" s="11">
        <f>IF(I7="","",IF(I10="",I7*I9,IF(I9*I7&gt;I10,I10,I9*I7)))</f>
        <v>14000</v>
      </c>
      <c r="J11" s="6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3.5" thickBot="1">
      <c r="A12" s="19"/>
      <c r="B12" s="8" t="s">
        <v>3</v>
      </c>
      <c r="C12" s="2">
        <v>0</v>
      </c>
      <c r="D12" s="6"/>
      <c r="E12" s="2">
        <v>0</v>
      </c>
      <c r="F12" s="6"/>
      <c r="G12" s="2">
        <v>1100</v>
      </c>
      <c r="H12" s="6"/>
      <c r="I12" s="2">
        <v>1100</v>
      </c>
      <c r="J12" s="6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3.5" thickBot="1">
      <c r="A13" s="19"/>
      <c r="B13" s="8" t="s">
        <v>4</v>
      </c>
      <c r="C13" s="2">
        <v>396</v>
      </c>
      <c r="D13" s="6"/>
      <c r="E13" s="2">
        <v>400</v>
      </c>
      <c r="F13" s="6"/>
      <c r="G13" s="2">
        <v>1500</v>
      </c>
      <c r="H13" s="6"/>
      <c r="I13" s="2">
        <v>1500</v>
      </c>
      <c r="J13" s="6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3.5" thickBot="1">
      <c r="A14" s="19"/>
      <c r="B14" s="8" t="s">
        <v>10</v>
      </c>
      <c r="C14" s="3">
        <v>0</v>
      </c>
      <c r="D14" s="6"/>
      <c r="E14" s="3">
        <v>0.06</v>
      </c>
      <c r="F14" s="6"/>
      <c r="G14" s="3">
        <v>0.08</v>
      </c>
      <c r="H14" s="6"/>
      <c r="I14" s="3">
        <v>0.07</v>
      </c>
      <c r="J14" s="6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3.5" thickBot="1">
      <c r="A15" s="19"/>
      <c r="B15" s="8" t="s">
        <v>11</v>
      </c>
      <c r="C15" s="2"/>
      <c r="D15" s="6"/>
      <c r="E15" s="2">
        <v>3000</v>
      </c>
      <c r="F15" s="6"/>
      <c r="G15" s="2"/>
      <c r="H15" s="6"/>
      <c r="I15" s="2"/>
      <c r="J15" s="6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3.5" thickBot="1">
      <c r="A16" s="19"/>
      <c r="B16" s="8" t="s">
        <v>5</v>
      </c>
      <c r="C16" s="11">
        <f>IF(C15="",C7*C14,IF(C14*C7&gt;C15,C15,C7*C14))</f>
        <v>0</v>
      </c>
      <c r="D16" s="11"/>
      <c r="E16" s="11">
        <f>IF(E15="",E7*E14,IF(E14*E7&gt;E15,E15,E7*E14))</f>
        <v>3000</v>
      </c>
      <c r="F16" s="11"/>
      <c r="G16" s="11">
        <f>IF(G15="",G7*G14,IF(G14*G7&gt;G15,G15,G7*G14))</f>
        <v>5600</v>
      </c>
      <c r="H16" s="11"/>
      <c r="I16" s="11">
        <f>IF(I15="",I7*I14,IF(I14*I7&gt;I15,I15,I7*I14))</f>
        <v>4900.000000000001</v>
      </c>
      <c r="J16" s="6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3.5" thickBot="1">
      <c r="A17" s="19"/>
      <c r="B17" s="8" t="s">
        <v>16</v>
      </c>
      <c r="C17" s="2"/>
      <c r="D17" s="6"/>
      <c r="E17" s="2">
        <v>2200</v>
      </c>
      <c r="F17" s="6"/>
      <c r="G17" s="2"/>
      <c r="H17" s="6"/>
      <c r="I17" s="2">
        <f>I8*250</f>
        <v>2750</v>
      </c>
      <c r="J17" s="6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3.5" thickBot="1">
      <c r="A18" s="19"/>
      <c r="B18" s="8" t="s">
        <v>15</v>
      </c>
      <c r="C18" s="2"/>
      <c r="D18" s="6"/>
      <c r="E18" s="2"/>
      <c r="F18" s="6"/>
      <c r="G18" s="2">
        <v>800</v>
      </c>
      <c r="H18" s="6"/>
      <c r="I18" s="2"/>
      <c r="J18" s="6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3.5" thickBot="1">
      <c r="A19" s="19"/>
      <c r="B19" s="8" t="s">
        <v>17</v>
      </c>
      <c r="C19" s="2"/>
      <c r="D19" s="6"/>
      <c r="E19" s="2"/>
      <c r="F19" s="6"/>
      <c r="G19" s="2">
        <f>G8*100</f>
        <v>1100</v>
      </c>
      <c r="H19" s="6"/>
      <c r="I19" s="2"/>
      <c r="J19" s="6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3.5" thickBot="1">
      <c r="A20" s="19"/>
      <c r="B20" s="8" t="s">
        <v>6</v>
      </c>
      <c r="C20" s="2"/>
      <c r="D20" s="6"/>
      <c r="E20" s="2"/>
      <c r="F20" s="6"/>
      <c r="G20" s="2"/>
      <c r="H20" s="6"/>
      <c r="I20" s="2"/>
      <c r="J20" s="6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3.5" thickBot="1">
      <c r="A21" s="19"/>
      <c r="B21" s="8" t="s">
        <v>14</v>
      </c>
      <c r="C21" s="2"/>
      <c r="D21" s="6"/>
      <c r="E21" s="2"/>
      <c r="F21" s="6"/>
      <c r="G21" s="2"/>
      <c r="H21" s="6"/>
      <c r="I21" s="2"/>
      <c r="J21" s="6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19"/>
      <c r="B22" s="6"/>
      <c r="C22" s="10"/>
      <c r="D22" s="6"/>
      <c r="E22" s="10"/>
      <c r="F22" s="6"/>
      <c r="G22" s="10"/>
      <c r="H22" s="6"/>
      <c r="I22" s="10"/>
      <c r="J22" s="6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19"/>
      <c r="B23" s="9" t="s">
        <v>7</v>
      </c>
      <c r="C23" s="14">
        <f>C7-SUM(C11:C21)</f>
        <v>55604</v>
      </c>
      <c r="D23" s="13"/>
      <c r="E23" s="14">
        <f>E7-SUM(E11:E21)</f>
        <v>47399.94</v>
      </c>
      <c r="F23" s="13"/>
      <c r="G23" s="14">
        <f>G7-SUM(G11:G21)</f>
        <v>45899.92</v>
      </c>
      <c r="H23" s="13"/>
      <c r="I23" s="14">
        <f>I7-SUM(I11:I21)</f>
        <v>45749.93</v>
      </c>
      <c r="J23" s="6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19"/>
      <c r="B24" s="6"/>
      <c r="C24" s="10"/>
      <c r="D24" s="6"/>
      <c r="E24" s="15">
        <f>E23-$C23</f>
        <v>-8204.059999999998</v>
      </c>
      <c r="F24" s="6"/>
      <c r="G24" s="15">
        <f>G23-$C23</f>
        <v>-9704.080000000002</v>
      </c>
      <c r="H24" s="6"/>
      <c r="I24" s="15">
        <f>I23-$C23</f>
        <v>-9854.07</v>
      </c>
      <c r="J24" s="6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19"/>
      <c r="B25" s="6"/>
      <c r="C25" s="10"/>
      <c r="D25" s="6"/>
      <c r="E25" s="10"/>
      <c r="F25" s="6"/>
      <c r="G25" s="10"/>
      <c r="H25" s="6"/>
      <c r="I25" s="10"/>
      <c r="J25" s="6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19"/>
      <c r="B26" s="19"/>
      <c r="C26" s="20"/>
      <c r="D26" s="19"/>
      <c r="E26" s="20"/>
      <c r="F26" s="19"/>
      <c r="G26" s="20"/>
      <c r="H26" s="19"/>
      <c r="I26" s="2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19"/>
      <c r="B27" s="19"/>
      <c r="C27" s="20"/>
      <c r="D27" s="19"/>
      <c r="E27" s="20"/>
      <c r="F27" s="19"/>
      <c r="G27" s="20"/>
      <c r="H27" s="19"/>
      <c r="I27" s="20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19"/>
      <c r="B28" s="19"/>
      <c r="C28" s="20"/>
      <c r="D28" s="19"/>
      <c r="E28" s="20"/>
      <c r="F28" s="19"/>
      <c r="G28" s="20"/>
      <c r="H28" s="19"/>
      <c r="I28" s="2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19"/>
      <c r="B29" s="19"/>
      <c r="C29" s="20"/>
      <c r="D29" s="19"/>
      <c r="E29" s="20"/>
      <c r="F29" s="19"/>
      <c r="G29" s="20"/>
      <c r="H29" s="19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19"/>
      <c r="B30" s="19"/>
      <c r="C30" s="20"/>
      <c r="D30" s="19"/>
      <c r="E30" s="20"/>
      <c r="F30" s="19"/>
      <c r="G30" s="20"/>
      <c r="H30" s="19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19"/>
      <c r="B31" s="19"/>
      <c r="C31" s="20"/>
      <c r="D31" s="19"/>
      <c r="E31" s="20"/>
      <c r="F31" s="19"/>
      <c r="G31" s="20"/>
      <c r="H31" s="19"/>
      <c r="I31" s="20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19"/>
      <c r="B32" s="19"/>
      <c r="C32" s="20"/>
      <c r="D32" s="19"/>
      <c r="E32" s="20"/>
      <c r="F32" s="19"/>
      <c r="G32" s="20"/>
      <c r="H32" s="19"/>
      <c r="I32" s="20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19"/>
      <c r="B33" s="19"/>
      <c r="C33" s="20"/>
      <c r="D33" s="19"/>
      <c r="E33" s="20"/>
      <c r="F33" s="19"/>
      <c r="G33" s="20"/>
      <c r="H33" s="19"/>
      <c r="I33" s="20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19"/>
      <c r="B34" s="19"/>
      <c r="C34" s="20"/>
      <c r="D34" s="19"/>
      <c r="E34" s="20"/>
      <c r="F34" s="19"/>
      <c r="G34" s="20"/>
      <c r="H34" s="19"/>
      <c r="I34" s="20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19"/>
      <c r="B35" s="19"/>
      <c r="C35" s="20"/>
      <c r="D35" s="19"/>
      <c r="E35" s="20"/>
      <c r="F35" s="19"/>
      <c r="G35" s="20"/>
      <c r="H35" s="19"/>
      <c r="I35" s="20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19"/>
      <c r="B36" s="19"/>
      <c r="C36" s="20"/>
      <c r="D36" s="19"/>
      <c r="E36" s="20"/>
      <c r="F36" s="19"/>
      <c r="G36" s="20"/>
      <c r="H36" s="19"/>
      <c r="I36" s="20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19"/>
      <c r="B37" s="19"/>
      <c r="C37" s="20"/>
      <c r="D37" s="19"/>
      <c r="E37" s="20"/>
      <c r="F37" s="19"/>
      <c r="G37" s="20"/>
      <c r="H37" s="19"/>
      <c r="I37" s="20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19"/>
      <c r="B38" s="19"/>
      <c r="C38" s="20"/>
      <c r="D38" s="19"/>
      <c r="E38" s="20"/>
      <c r="F38" s="19"/>
      <c r="G38" s="20"/>
      <c r="H38" s="19"/>
      <c r="I38" s="20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19"/>
      <c r="B39" s="19"/>
      <c r="C39" s="20"/>
      <c r="D39" s="19"/>
      <c r="E39" s="20"/>
      <c r="F39" s="19"/>
      <c r="G39" s="20"/>
      <c r="H39" s="19"/>
      <c r="I39" s="20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19"/>
      <c r="B40" s="19"/>
      <c r="C40" s="20"/>
      <c r="D40" s="19"/>
      <c r="E40" s="20"/>
      <c r="F40" s="19"/>
      <c r="G40" s="20"/>
      <c r="H40" s="19"/>
      <c r="I40" s="20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19"/>
      <c r="B41" s="19"/>
      <c r="C41" s="20"/>
      <c r="D41" s="19"/>
      <c r="E41" s="20"/>
      <c r="F41" s="19"/>
      <c r="G41" s="20"/>
      <c r="H41" s="19"/>
      <c r="I41" s="20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19"/>
      <c r="B42" s="19"/>
      <c r="C42" s="20"/>
      <c r="D42" s="19"/>
      <c r="E42" s="20"/>
      <c r="F42" s="19"/>
      <c r="G42" s="20"/>
      <c r="H42" s="19"/>
      <c r="I42" s="20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2.75">
      <c r="A43" s="19"/>
      <c r="B43" s="19"/>
      <c r="C43" s="20"/>
      <c r="D43" s="19"/>
      <c r="E43" s="20"/>
      <c r="F43" s="19"/>
      <c r="G43" s="20"/>
      <c r="H43" s="19"/>
      <c r="I43" s="20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19"/>
      <c r="B44" s="19"/>
      <c r="C44" s="20"/>
      <c r="D44" s="19"/>
      <c r="E44" s="20"/>
      <c r="F44" s="19"/>
      <c r="G44" s="20"/>
      <c r="H44" s="19"/>
      <c r="I44" s="20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19"/>
      <c r="B45" s="19"/>
      <c r="C45" s="20"/>
      <c r="D45" s="19"/>
      <c r="E45" s="20"/>
      <c r="F45" s="19"/>
      <c r="G45" s="20"/>
      <c r="H45" s="19"/>
      <c r="I45" s="20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19"/>
      <c r="B46" s="19"/>
      <c r="C46" s="20"/>
      <c r="D46" s="19"/>
      <c r="E46" s="20"/>
      <c r="F46" s="19"/>
      <c r="G46" s="20"/>
      <c r="H46" s="19"/>
      <c r="I46" s="20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19"/>
      <c r="B47" s="19"/>
      <c r="C47" s="20"/>
      <c r="D47" s="19"/>
      <c r="E47" s="20"/>
      <c r="F47" s="19"/>
      <c r="G47" s="20"/>
      <c r="H47" s="19"/>
      <c r="I47" s="20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19"/>
      <c r="B48" s="19"/>
      <c r="C48" s="20"/>
      <c r="D48" s="19"/>
      <c r="E48" s="20"/>
      <c r="F48" s="19"/>
      <c r="G48" s="20"/>
      <c r="H48" s="19"/>
      <c r="I48" s="20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19"/>
      <c r="B49" s="19"/>
      <c r="C49" s="20"/>
      <c r="D49" s="19"/>
      <c r="E49" s="20"/>
      <c r="F49" s="19"/>
      <c r="G49" s="20"/>
      <c r="H49" s="19"/>
      <c r="I49" s="20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</sheetData>
  <sheetProtection sheet="1" objects="1" scenario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S&amp;K</dc:creator>
  <cp:keywords/>
  <dc:description/>
  <cp:lastModifiedBy>S&amp;K</cp:lastModifiedBy>
  <dcterms:created xsi:type="dcterms:W3CDTF">2009-04-12T02:58:54Z</dcterms:created>
  <dcterms:modified xsi:type="dcterms:W3CDTF">2009-04-12T04:59:41Z</dcterms:modified>
  <cp:category/>
  <cp:version/>
  <cp:contentType/>
  <cp:contentStatus/>
</cp:coreProperties>
</file>